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<sst xmlns="http://schemas.openxmlformats.org/spreadsheetml/2006/main" count="75" uniqueCount="52">
  <si>
    <t>DỰ TOÁN</t>
  </si>
  <si>
    <t>* Điều kiện áp dụng:</t>
  </si>
  <si>
    <t>Số</t>
  </si>
  <si>
    <t>Nội dung công việc</t>
  </si>
  <si>
    <t>ĐV</t>
  </si>
  <si>
    <t>TT</t>
  </si>
  <si>
    <t>hiệu</t>
  </si>
  <si>
    <t>tính</t>
  </si>
  <si>
    <t>lượng</t>
  </si>
  <si>
    <t>Kí</t>
  </si>
  <si>
    <t>Thành tiền</t>
  </si>
  <si>
    <t>Thuế giá trị gia tăng VAT</t>
  </si>
  <si>
    <t>VAT</t>
  </si>
  <si>
    <t>Đơn giá</t>
  </si>
  <si>
    <t>(Đồng)</t>
  </si>
  <si>
    <t>Giá lập quy hoạch chung</t>
  </si>
  <si>
    <t>QH</t>
  </si>
  <si>
    <t>Chi phí lập nhiệm vụ quy hoạch</t>
  </si>
  <si>
    <t>NV</t>
  </si>
  <si>
    <t>%</t>
  </si>
  <si>
    <t>Cộng giá trị dự toán trước thuế</t>
  </si>
  <si>
    <t>Z</t>
  </si>
  <si>
    <t>QH + NV</t>
  </si>
  <si>
    <t>Tổng giá trị dự toán sau thuế</t>
  </si>
  <si>
    <t>Gqh</t>
  </si>
  <si>
    <t>Z + VAT</t>
  </si>
  <si>
    <t>Chi phí thẩm định đồ án quy hoạch</t>
  </si>
  <si>
    <t>TĐ</t>
  </si>
  <si>
    <t>Chi phí quản lý lập quy hoạch</t>
  </si>
  <si>
    <t>QL</t>
  </si>
  <si>
    <t>Chi phí công bố quy hoạch (tạm tính)</t>
  </si>
  <si>
    <t>CB</t>
  </si>
  <si>
    <t>Tổng giá trị dự toán lập quy hoạch</t>
  </si>
  <si>
    <t>TGqh</t>
  </si>
  <si>
    <t>Gqh + TĐ + QL + CB</t>
  </si>
  <si>
    <t>Chi phí lập nhiệm vụ và thiết kế quy hoạch chung:</t>
  </si>
  <si>
    <t>Chi phí thẩm định đồ án quy hoạch chung:</t>
  </si>
  <si>
    <t>Chi phí quản lý lập quy hoạch chung:</t>
  </si>
  <si>
    <t>Chi phí công bố quy hoạch chung được duyệt:</t>
  </si>
  <si>
    <t>Tổng cộng:</t>
  </si>
  <si>
    <t>TDT</t>
  </si>
  <si>
    <t xml:space="preserve">Khối </t>
  </si>
  <si>
    <t xml:space="preserve">     + Định mức chi phí lập QH ban hành kèm theo Thông tư số: 17/2010/TT-BXD ngày 30/9/2010 của Bộ Xây dựng.</t>
  </si>
  <si>
    <t xml:space="preserve">CHI PHÍ LẬP QUY HOẠCH CHUNG XÂY DỰNG </t>
  </si>
  <si>
    <t>KHU DU LỊCH SINH THÁI BÙ ĐỐP - BÙ GIA MẬP</t>
  </si>
  <si>
    <t>ha</t>
  </si>
  <si>
    <t>(Ba tỷ, sáu trăm chín mươi tám triệu, ba trăm mười nghìn đồng)</t>
  </si>
  <si>
    <t>II- TỔNG KINH PHÍ LẬP QUY HOẠCH CHUNG:</t>
  </si>
  <si>
    <t>I. DỰ TOÁN KINH PHÍ LẬP QUY HOẠCH CHUNG:</t>
  </si>
  <si>
    <t>* Nội suy tỷ lệ %: 2+{[(3-2)/(2.000 -5.000)]*(3.000 - 5.000)}</t>
  </si>
  <si>
    <t>(Kèm theo Quyết định số: 254/QĐ-UBND ngày 18 tháng 02 năm 2013 của UBND tỉnh)</t>
  </si>
  <si>
    <t xml:space="preserve">     + Quy mô diện tích: 10.000ha.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</si>
</sst>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9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" fontId="3" fillId="0" borderId="6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3" fontId="3" fillId="0" borderId="9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19" xfId="0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3">
      <selection activeCell="B9" sqref="B9:K9"/>
    </sheetView>
  </sheetViews>
  <sheetFormatPr defaultColWidth="9.140625" defaultRowHeight="12.75"/>
  <cols>
    <col min="1" max="1" width="4.421875" style="1" customWidth="1"/>
    <col min="2" max="2" width="11.140625" style="1" customWidth="1"/>
    <col min="3" max="3" width="22.28125" style="1" customWidth="1"/>
    <col min="4" max="4" width="7.421875" style="1" customWidth="1"/>
    <col min="5" max="5" width="6.421875" style="1" customWidth="1"/>
    <col min="6" max="6" width="9.28125" style="1" customWidth="1"/>
    <col min="7" max="7" width="12.8515625" style="1" customWidth="1"/>
    <col min="8" max="8" width="10.00390625" style="1" customWidth="1"/>
    <col min="9" max="9" width="11.57421875" style="1" customWidth="1"/>
    <col min="10" max="10" width="14.140625" style="1" customWidth="1"/>
    <col min="11" max="11" width="11.8515625" style="1" customWidth="1"/>
    <col min="12" max="16384" width="9.140625" style="1" customWidth="1"/>
  </cols>
  <sheetData>
    <row r="1" spans="1:11" ht="16.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6.5">
      <c r="A2" s="60" t="s">
        <v>43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6.5">
      <c r="A3" s="60" t="s">
        <v>44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6.5">
      <c r="A4" s="61" t="s">
        <v>50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2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6.5">
      <c r="A6" s="30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ht="16.5">
      <c r="B7" s="1" t="s">
        <v>1</v>
      </c>
    </row>
    <row r="8" spans="2:11" ht="16.5">
      <c r="B8" s="37" t="s">
        <v>51</v>
      </c>
      <c r="C8" s="37"/>
      <c r="D8" s="37"/>
      <c r="E8" s="37"/>
      <c r="F8" s="37"/>
      <c r="G8" s="37"/>
      <c r="H8" s="37"/>
      <c r="I8" s="37"/>
      <c r="J8" s="37"/>
      <c r="K8" s="37"/>
    </row>
    <row r="9" spans="2:11" ht="16.5">
      <c r="B9" s="37" t="s">
        <v>42</v>
      </c>
      <c r="C9" s="37"/>
      <c r="D9" s="37"/>
      <c r="E9" s="37"/>
      <c r="F9" s="37"/>
      <c r="G9" s="37"/>
      <c r="H9" s="37"/>
      <c r="I9" s="37"/>
      <c r="J9" s="37"/>
      <c r="K9" s="37"/>
    </row>
    <row r="10" ht="12" customHeight="1"/>
    <row r="11" spans="1:11" ht="16.5">
      <c r="A11" s="2" t="s">
        <v>2</v>
      </c>
      <c r="B11" s="51" t="s">
        <v>3</v>
      </c>
      <c r="C11" s="52"/>
      <c r="D11" s="52"/>
      <c r="E11" s="53"/>
      <c r="F11" s="2" t="s">
        <v>9</v>
      </c>
      <c r="G11" s="2" t="s">
        <v>4</v>
      </c>
      <c r="H11" s="2" t="s">
        <v>41</v>
      </c>
      <c r="I11" s="2" t="s">
        <v>13</v>
      </c>
      <c r="J11" s="31" t="s">
        <v>10</v>
      </c>
      <c r="K11" s="32"/>
    </row>
    <row r="12" spans="1:11" ht="16.5">
      <c r="A12" s="3" t="s">
        <v>5</v>
      </c>
      <c r="B12" s="54"/>
      <c r="C12" s="55"/>
      <c r="D12" s="55"/>
      <c r="E12" s="56"/>
      <c r="F12" s="3" t="s">
        <v>6</v>
      </c>
      <c r="G12" s="3" t="s">
        <v>7</v>
      </c>
      <c r="H12" s="3" t="s">
        <v>8</v>
      </c>
      <c r="I12" s="3" t="s">
        <v>14</v>
      </c>
      <c r="J12" s="33" t="s">
        <v>14</v>
      </c>
      <c r="K12" s="34"/>
    </row>
    <row r="13" spans="1:11" ht="16.5">
      <c r="A13" s="21">
        <v>1</v>
      </c>
      <c r="B13" s="7" t="s">
        <v>15</v>
      </c>
      <c r="C13" s="8"/>
      <c r="D13" s="8"/>
      <c r="E13" s="9"/>
      <c r="F13" s="4" t="s">
        <v>16</v>
      </c>
      <c r="G13" s="4" t="s">
        <v>45</v>
      </c>
      <c r="H13" s="10">
        <v>10000</v>
      </c>
      <c r="I13" s="29">
        <v>300000</v>
      </c>
      <c r="J13" s="35">
        <f>I13*H13</f>
        <v>3000000000</v>
      </c>
      <c r="K13" s="36"/>
    </row>
    <row r="14" spans="1:11" ht="16.5">
      <c r="A14" s="22">
        <v>2</v>
      </c>
      <c r="B14" s="11" t="s">
        <v>17</v>
      </c>
      <c r="C14" s="12"/>
      <c r="D14" s="12"/>
      <c r="E14" s="13"/>
      <c r="F14" s="5" t="s">
        <v>18</v>
      </c>
      <c r="G14" s="5" t="s">
        <v>19</v>
      </c>
      <c r="H14" s="5">
        <f>ROUND(2+((3-2)/(2000000000-5000000000)*(3000000000-5000000000)),2)</f>
        <v>2.67</v>
      </c>
      <c r="I14" s="11" t="s">
        <v>16</v>
      </c>
      <c r="J14" s="38">
        <f>J13*H14%</f>
        <v>80100000</v>
      </c>
      <c r="K14" s="40"/>
    </row>
    <row r="15" spans="1:11" ht="16.5">
      <c r="A15" s="22"/>
      <c r="B15" s="47" t="s">
        <v>49</v>
      </c>
      <c r="C15" s="48"/>
      <c r="D15" s="48"/>
      <c r="E15" s="48"/>
      <c r="F15" s="48"/>
      <c r="G15" s="49"/>
      <c r="H15" s="5"/>
      <c r="I15" s="11"/>
      <c r="J15" s="14"/>
      <c r="K15" s="15"/>
    </row>
    <row r="16" spans="1:11" ht="16.5">
      <c r="A16" s="22">
        <v>3</v>
      </c>
      <c r="B16" s="11" t="s">
        <v>20</v>
      </c>
      <c r="C16" s="12"/>
      <c r="D16" s="12"/>
      <c r="E16" s="13"/>
      <c r="F16" s="5" t="s">
        <v>21</v>
      </c>
      <c r="G16" s="5" t="s">
        <v>22</v>
      </c>
      <c r="H16" s="5"/>
      <c r="I16" s="11"/>
      <c r="J16" s="38">
        <f>J13+J14</f>
        <v>3080100000</v>
      </c>
      <c r="K16" s="40"/>
    </row>
    <row r="17" spans="1:11" ht="16.5">
      <c r="A17" s="22">
        <v>4</v>
      </c>
      <c r="B17" s="11" t="s">
        <v>11</v>
      </c>
      <c r="C17" s="12"/>
      <c r="D17" s="12"/>
      <c r="E17" s="13"/>
      <c r="F17" s="5" t="s">
        <v>12</v>
      </c>
      <c r="G17" s="5" t="s">
        <v>19</v>
      </c>
      <c r="H17" s="5">
        <v>10</v>
      </c>
      <c r="I17" s="11" t="s">
        <v>21</v>
      </c>
      <c r="J17" s="38">
        <f>J16*0.1</f>
        <v>308010000</v>
      </c>
      <c r="K17" s="40"/>
    </row>
    <row r="18" spans="1:11" ht="16.5">
      <c r="A18" s="22">
        <v>5</v>
      </c>
      <c r="B18" s="11" t="s">
        <v>23</v>
      </c>
      <c r="C18" s="12"/>
      <c r="D18" s="12"/>
      <c r="E18" s="13"/>
      <c r="F18" s="5" t="s">
        <v>24</v>
      </c>
      <c r="G18" s="5" t="s">
        <v>25</v>
      </c>
      <c r="H18" s="5"/>
      <c r="I18" s="11"/>
      <c r="J18" s="38">
        <f>J16+J17</f>
        <v>3388110000</v>
      </c>
      <c r="K18" s="40"/>
    </row>
    <row r="19" spans="1:11" ht="16.5">
      <c r="A19" s="22">
        <v>6</v>
      </c>
      <c r="B19" s="11" t="s">
        <v>26</v>
      </c>
      <c r="C19" s="12"/>
      <c r="D19" s="12"/>
      <c r="E19" s="13"/>
      <c r="F19" s="5" t="s">
        <v>27</v>
      </c>
      <c r="G19" s="5" t="s">
        <v>19</v>
      </c>
      <c r="H19" s="5">
        <f>ROUND(2+((3-2)/(2000000000-5000000000)*(3000000000-5000000000)),2)</f>
        <v>2.67</v>
      </c>
      <c r="I19" s="11" t="s">
        <v>16</v>
      </c>
      <c r="J19" s="38">
        <f>J13*H19%</f>
        <v>80100000</v>
      </c>
      <c r="K19" s="40"/>
    </row>
    <row r="20" spans="1:11" ht="16.5">
      <c r="A20" s="22"/>
      <c r="B20" s="47" t="s">
        <v>49</v>
      </c>
      <c r="C20" s="48"/>
      <c r="D20" s="48"/>
      <c r="E20" s="48"/>
      <c r="F20" s="48"/>
      <c r="G20" s="49"/>
      <c r="H20" s="5"/>
      <c r="I20" s="11"/>
      <c r="J20" s="14"/>
      <c r="K20" s="15"/>
    </row>
    <row r="21" spans="1:11" ht="16.5">
      <c r="A21" s="22">
        <v>7</v>
      </c>
      <c r="B21" s="11" t="s">
        <v>28</v>
      </c>
      <c r="C21" s="12"/>
      <c r="D21" s="12"/>
      <c r="E21" s="13"/>
      <c r="F21" s="5" t="s">
        <v>29</v>
      </c>
      <c r="G21" s="5" t="s">
        <v>19</v>
      </c>
      <c r="H21" s="5">
        <f>ROUND(2+((3-2)/(2000000000-5000000000)*(3000000000-5000000000)),2)</f>
        <v>2.67</v>
      </c>
      <c r="I21" s="11" t="s">
        <v>16</v>
      </c>
      <c r="J21" s="38">
        <f>J13*H21%</f>
        <v>80100000</v>
      </c>
      <c r="K21" s="40"/>
    </row>
    <row r="22" spans="1:11" ht="16.5">
      <c r="A22" s="22"/>
      <c r="B22" s="47" t="s">
        <v>49</v>
      </c>
      <c r="C22" s="48"/>
      <c r="D22" s="48"/>
      <c r="E22" s="48"/>
      <c r="F22" s="48"/>
      <c r="G22" s="49"/>
      <c r="H22" s="5"/>
      <c r="I22" s="11"/>
      <c r="J22" s="14"/>
      <c r="K22" s="15"/>
    </row>
    <row r="23" spans="1:11" ht="16.5">
      <c r="A23" s="22">
        <v>8</v>
      </c>
      <c r="B23" s="11" t="s">
        <v>30</v>
      </c>
      <c r="C23" s="12"/>
      <c r="D23" s="12"/>
      <c r="E23" s="13"/>
      <c r="F23" s="5" t="s">
        <v>31</v>
      </c>
      <c r="G23" s="5" t="s">
        <v>19</v>
      </c>
      <c r="H23" s="5">
        <v>5</v>
      </c>
      <c r="I23" s="11" t="s">
        <v>16</v>
      </c>
      <c r="J23" s="38">
        <f>J13*H23%</f>
        <v>150000000</v>
      </c>
      <c r="K23" s="40"/>
    </row>
    <row r="24" spans="1:11" ht="16.5">
      <c r="A24" s="19">
        <v>9</v>
      </c>
      <c r="B24" s="16" t="s">
        <v>32</v>
      </c>
      <c r="C24" s="17"/>
      <c r="D24" s="17"/>
      <c r="E24" s="18"/>
      <c r="F24" s="19" t="s">
        <v>33</v>
      </c>
      <c r="G24" s="6" t="s">
        <v>34</v>
      </c>
      <c r="H24" s="6"/>
      <c r="I24" s="20"/>
      <c r="J24" s="41">
        <f>J18+J19+J21+J23</f>
        <v>3698310000</v>
      </c>
      <c r="K24" s="42"/>
    </row>
    <row r="25" spans="1:11" ht="12.75" customHeight="1">
      <c r="A25" s="24"/>
      <c r="B25" s="25"/>
      <c r="C25" s="25"/>
      <c r="D25" s="25"/>
      <c r="E25" s="25"/>
      <c r="F25" s="26"/>
      <c r="G25" s="27"/>
      <c r="H25" s="27"/>
      <c r="I25" s="27"/>
      <c r="J25" s="28"/>
      <c r="K25" s="28"/>
    </row>
    <row r="26" spans="1:10" ht="16.5">
      <c r="A26" s="30" t="s">
        <v>47</v>
      </c>
      <c r="B26" s="30"/>
      <c r="C26" s="30"/>
      <c r="D26" s="30"/>
      <c r="E26" s="30"/>
      <c r="F26" s="30"/>
      <c r="G26" s="30"/>
      <c r="H26" s="30"/>
      <c r="I26" s="30"/>
      <c r="J26" s="30"/>
    </row>
    <row r="27" spans="1:11" ht="16.5">
      <c r="A27" s="2" t="s">
        <v>2</v>
      </c>
      <c r="B27" s="51" t="s">
        <v>3</v>
      </c>
      <c r="C27" s="52"/>
      <c r="D27" s="52"/>
      <c r="E27" s="52"/>
      <c r="F27" s="52"/>
      <c r="G27" s="53"/>
      <c r="H27" s="2" t="s">
        <v>9</v>
      </c>
      <c r="I27" s="31" t="s">
        <v>10</v>
      </c>
      <c r="J27" s="43"/>
      <c r="K27" s="32"/>
    </row>
    <row r="28" spans="1:11" ht="16.5">
      <c r="A28" s="3" t="s">
        <v>5</v>
      </c>
      <c r="B28" s="54"/>
      <c r="C28" s="55"/>
      <c r="D28" s="55"/>
      <c r="E28" s="55"/>
      <c r="F28" s="55"/>
      <c r="G28" s="56"/>
      <c r="H28" s="3" t="s">
        <v>6</v>
      </c>
      <c r="I28" s="44" t="s">
        <v>14</v>
      </c>
      <c r="J28" s="45"/>
      <c r="K28" s="46"/>
    </row>
    <row r="29" spans="1:11" ht="16.5">
      <c r="A29" s="22">
        <v>1</v>
      </c>
      <c r="B29" s="11" t="s">
        <v>35</v>
      </c>
      <c r="C29" s="12"/>
      <c r="D29" s="12"/>
      <c r="E29" s="12"/>
      <c r="F29" s="12"/>
      <c r="G29" s="13"/>
      <c r="H29" s="5" t="s">
        <v>24</v>
      </c>
      <c r="I29" s="38">
        <f>J18</f>
        <v>3388110000</v>
      </c>
      <c r="J29" s="39"/>
      <c r="K29" s="40"/>
    </row>
    <row r="30" spans="1:11" ht="16.5">
      <c r="A30" s="22">
        <v>2</v>
      </c>
      <c r="B30" s="11" t="s">
        <v>36</v>
      </c>
      <c r="C30" s="12"/>
      <c r="D30" s="12"/>
      <c r="E30" s="12"/>
      <c r="F30" s="12"/>
      <c r="G30" s="13"/>
      <c r="H30" s="5" t="s">
        <v>27</v>
      </c>
      <c r="I30" s="38">
        <f>J19</f>
        <v>80100000</v>
      </c>
      <c r="J30" s="39"/>
      <c r="K30" s="40"/>
    </row>
    <row r="31" spans="1:11" ht="16.5">
      <c r="A31" s="22">
        <v>3</v>
      </c>
      <c r="B31" s="11" t="s">
        <v>37</v>
      </c>
      <c r="C31" s="12"/>
      <c r="D31" s="12"/>
      <c r="E31" s="12"/>
      <c r="F31" s="12"/>
      <c r="G31" s="13"/>
      <c r="H31" s="5" t="s">
        <v>29</v>
      </c>
      <c r="I31" s="38">
        <f>J21</f>
        <v>80100000</v>
      </c>
      <c r="J31" s="39"/>
      <c r="K31" s="40"/>
    </row>
    <row r="32" spans="1:11" ht="16.5">
      <c r="A32" s="22">
        <v>4</v>
      </c>
      <c r="B32" s="11" t="s">
        <v>38</v>
      </c>
      <c r="C32" s="12"/>
      <c r="D32" s="12"/>
      <c r="E32" s="12"/>
      <c r="F32" s="12"/>
      <c r="G32" s="13"/>
      <c r="H32" s="5" t="s">
        <v>31</v>
      </c>
      <c r="I32" s="38">
        <f>J23</f>
        <v>150000000</v>
      </c>
      <c r="J32" s="39"/>
      <c r="K32" s="40"/>
    </row>
    <row r="33" spans="1:11" ht="16.5">
      <c r="A33" s="22"/>
      <c r="B33" s="11" t="s">
        <v>39</v>
      </c>
      <c r="C33" s="12"/>
      <c r="D33" s="12"/>
      <c r="E33" s="12"/>
      <c r="F33" s="12"/>
      <c r="G33" s="13"/>
      <c r="H33" s="5" t="s">
        <v>40</v>
      </c>
      <c r="I33" s="57">
        <f>I29+I30+I31+I32</f>
        <v>3698310000</v>
      </c>
      <c r="J33" s="58"/>
      <c r="K33" s="59"/>
    </row>
    <row r="34" spans="1:11" ht="16.5">
      <c r="A34" s="50" t="s">
        <v>46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</row>
  </sheetData>
  <mergeCells count="32">
    <mergeCell ref="J23:K23"/>
    <mergeCell ref="A26:J26"/>
    <mergeCell ref="A1:K1"/>
    <mergeCell ref="A2:K2"/>
    <mergeCell ref="A3:K3"/>
    <mergeCell ref="A4:K4"/>
    <mergeCell ref="A34:K34"/>
    <mergeCell ref="B11:E12"/>
    <mergeCell ref="I33:K33"/>
    <mergeCell ref="J17:K17"/>
    <mergeCell ref="I29:K29"/>
    <mergeCell ref="B27:G28"/>
    <mergeCell ref="J16:K16"/>
    <mergeCell ref="J18:K18"/>
    <mergeCell ref="J19:K19"/>
    <mergeCell ref="J21:K21"/>
    <mergeCell ref="B15:G15"/>
    <mergeCell ref="J14:K14"/>
    <mergeCell ref="B20:G20"/>
    <mergeCell ref="B22:G22"/>
    <mergeCell ref="I30:K30"/>
    <mergeCell ref="I31:K31"/>
    <mergeCell ref="I32:K32"/>
    <mergeCell ref="J24:K24"/>
    <mergeCell ref="I27:K27"/>
    <mergeCell ref="I28:K28"/>
    <mergeCell ref="A6:K6"/>
    <mergeCell ref="J11:K11"/>
    <mergeCell ref="J12:K12"/>
    <mergeCell ref="J13:K13"/>
    <mergeCell ref="B9:K9"/>
    <mergeCell ref="B8:K8"/>
  </mergeCells>
  <printOptions/>
  <pageMargins left="1.27" right="0.6" top="0.38" bottom="0.36" header="0.31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 TInh Bach Khoa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 Tran Minh Quan</dc:creator>
  <cp:keywords/>
  <dc:description/>
  <cp:lastModifiedBy>admin</cp:lastModifiedBy>
  <cp:lastPrinted>2013-01-31T00:18:48Z</cp:lastPrinted>
  <dcterms:created xsi:type="dcterms:W3CDTF">2011-07-08T03:57:49Z</dcterms:created>
  <dcterms:modified xsi:type="dcterms:W3CDTF">2013-03-12T01:54:36Z</dcterms:modified>
  <cp:category/>
  <cp:version/>
  <cp:contentType/>
  <cp:contentStatus/>
</cp:coreProperties>
</file>